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9408" windowHeight="46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<sst xmlns="http://schemas.openxmlformats.org/spreadsheetml/2006/main" count="17" uniqueCount="17">
  <si>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Активный  полосовой фильтр</t>
  </si>
  <si>
    <t>Исходные данные:</t>
  </si>
  <si>
    <t>Резонансная частота (Гц)</t>
  </si>
  <si>
    <t>Добротность</t>
  </si>
  <si>
    <t>Коэффициент передачи</t>
  </si>
  <si>
    <t>Емкость конденсаторов (мкФ)</t>
  </si>
  <si>
    <t>Результат расчёта:</t>
  </si>
  <si>
    <t>R1 (Ом)</t>
  </si>
  <si>
    <t>R2 (Ом)</t>
  </si>
  <si>
    <t>R3 (Ом)</t>
  </si>
  <si>
    <t xml:space="preserve">           Ширина полосы (Гц)</t>
  </si>
  <si>
    <t>Коэффициент усиления ОУ</t>
  </si>
  <si>
    <t xml:space="preserve">                должен быть не менее, чем</t>
  </si>
  <si>
    <t>удвоенный квадрат доброт-</t>
  </si>
  <si>
    <t>ности.</t>
  </si>
  <si>
    <t>73, de UA4RO</t>
  </si>
  <si>
    <t xml:space="preserve">       Примечание: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</si>
</sst>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color indexed="12"/>
      <name val="Arial Cyr"/>
      <family val="2"/>
    </font>
    <font>
      <b/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0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66675</xdr:colOff>
      <xdr:row>11</xdr:row>
      <xdr:rowOff>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0500"/>
          <a:ext cx="2809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9.00390625" style="0" bestFit="1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>
      <c r="A3" s="3" t="s">
        <v>1</v>
      </c>
      <c r="B3" s="4"/>
      <c r="C3" s="4"/>
      <c r="D3" s="4"/>
      <c r="E3" s="4"/>
      <c r="F3" s="2"/>
      <c r="G3" s="2"/>
      <c r="H3" s="2"/>
      <c r="I3" s="2"/>
      <c r="J3" s="2"/>
      <c r="K3" s="2"/>
    </row>
    <row r="4" spans="1:11" ht="12.75">
      <c r="A4" s="5" t="s">
        <v>2</v>
      </c>
      <c r="B4" s="6"/>
      <c r="C4" s="6"/>
      <c r="D4" s="21">
        <v>800</v>
      </c>
      <c r="E4" s="4"/>
      <c r="F4" s="2"/>
      <c r="G4" s="2"/>
      <c r="H4" s="2"/>
      <c r="I4" s="2"/>
      <c r="J4" s="2"/>
      <c r="K4" s="2"/>
    </row>
    <row r="5" spans="1:11" ht="12.75">
      <c r="A5" s="7" t="s">
        <v>3</v>
      </c>
      <c r="B5" s="8"/>
      <c r="C5" s="8"/>
      <c r="D5" s="22">
        <v>10</v>
      </c>
      <c r="E5" s="4"/>
      <c r="F5" s="2"/>
      <c r="G5" s="2"/>
      <c r="H5" s="2"/>
      <c r="I5" s="2"/>
      <c r="J5" s="2"/>
      <c r="K5" s="2"/>
    </row>
    <row r="6" spans="1:11" ht="12.75">
      <c r="A6" s="7" t="s">
        <v>4</v>
      </c>
      <c r="B6" s="8"/>
      <c r="C6" s="8"/>
      <c r="D6" s="22">
        <v>10</v>
      </c>
      <c r="E6" s="4"/>
      <c r="F6" s="2"/>
      <c r="G6" s="2"/>
      <c r="H6" s="2"/>
      <c r="I6" s="2"/>
      <c r="J6" s="2"/>
      <c r="K6" s="2"/>
    </row>
    <row r="7" spans="1:11" ht="13.5" thickBot="1">
      <c r="A7" s="9" t="s">
        <v>5</v>
      </c>
      <c r="B7" s="10"/>
      <c r="C7" s="10"/>
      <c r="D7" s="23">
        <v>0.047</v>
      </c>
      <c r="E7" s="4"/>
      <c r="F7" s="4"/>
      <c r="G7" s="2"/>
      <c r="H7" s="2"/>
      <c r="I7" s="2"/>
      <c r="J7" s="2"/>
      <c r="K7" s="2"/>
    </row>
    <row r="8" spans="1:11" ht="12.75" hidden="1">
      <c r="A8" s="2">
        <v>3.14159</v>
      </c>
      <c r="B8" s="2">
        <f>D5/(A8*D4*D7*10^-6)</f>
        <v>84656.95613002036</v>
      </c>
      <c r="C8" s="2">
        <f>B8/(2*D6)</f>
        <v>4232.847806501019</v>
      </c>
      <c r="D8" s="2">
        <f>D6*C8/(2*D5*D5+D6)</f>
        <v>201.56418126195328</v>
      </c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 thickBot="1">
      <c r="A10" s="11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2"/>
      <c r="B11" s="6"/>
      <c r="C11" s="13" t="s">
        <v>7</v>
      </c>
      <c r="D11" s="14">
        <f>ROUND(B8,)</f>
        <v>84657</v>
      </c>
      <c r="E11" s="2"/>
      <c r="F11" s="2"/>
      <c r="G11" s="2"/>
      <c r="H11" s="2"/>
      <c r="I11" s="2"/>
      <c r="J11" s="2"/>
      <c r="K11" s="2"/>
    </row>
    <row r="12" spans="1:11" ht="12.75">
      <c r="A12" s="15"/>
      <c r="B12" s="4"/>
      <c r="C12" s="16" t="s">
        <v>8</v>
      </c>
      <c r="D12" s="17">
        <f>ROUND(C8,)</f>
        <v>4233</v>
      </c>
      <c r="E12" s="11" t="s">
        <v>16</v>
      </c>
      <c r="F12" s="2"/>
      <c r="G12" s="2" t="s">
        <v>11</v>
      </c>
      <c r="H12" s="2"/>
      <c r="I12" s="2"/>
      <c r="J12" s="2"/>
      <c r="K12" s="2"/>
    </row>
    <row r="13" spans="1:11" ht="12.75">
      <c r="A13" s="15"/>
      <c r="B13" s="4"/>
      <c r="C13" s="16" t="s">
        <v>9</v>
      </c>
      <c r="D13" s="17">
        <f>ROUND(D8,)</f>
        <v>202</v>
      </c>
      <c r="E13" s="2"/>
      <c r="F13" s="2" t="s">
        <v>12</v>
      </c>
      <c r="G13" s="2"/>
      <c r="H13" s="2"/>
      <c r="I13" s="2"/>
      <c r="J13" s="2"/>
      <c r="K13" s="2"/>
    </row>
    <row r="14" spans="1:11" ht="13.5" thickBot="1">
      <c r="A14" s="18" t="s">
        <v>10</v>
      </c>
      <c r="B14" s="19"/>
      <c r="C14" s="19"/>
      <c r="D14" s="20">
        <f>ROUND(D4/D5,)</f>
        <v>80</v>
      </c>
      <c r="E14" s="2"/>
      <c r="F14" s="2"/>
      <c r="G14" s="2" t="s">
        <v>13</v>
      </c>
      <c r="H14" s="2"/>
      <c r="I14" s="2"/>
      <c r="J14" s="2"/>
      <c r="K14" s="2"/>
    </row>
    <row r="15" spans="1:9" ht="12.75">
      <c r="A15" s="2"/>
      <c r="B15" s="2"/>
      <c r="C15" s="2"/>
      <c r="D15" s="2"/>
      <c r="E15" s="2"/>
      <c r="F15" s="2"/>
      <c r="G15" s="2" t="s">
        <v>14</v>
      </c>
      <c r="H15" s="2"/>
      <c r="I15" s="2"/>
    </row>
    <row r="16" spans="1:9" ht="12.75">
      <c r="A16" s="2"/>
      <c r="B16" s="2" t="s">
        <v>15</v>
      </c>
      <c r="C16" s="2"/>
      <c r="D16" s="2"/>
      <c r="E16" s="2"/>
      <c r="F16" s="2"/>
      <c r="G16" s="2"/>
      <c r="H16" s="2"/>
      <c r="I16" s="2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Беспальчик</dc:creator>
  <cp:keywords/>
  <dc:description/>
  <cp:lastModifiedBy>Александр Беспальчик</cp:lastModifiedBy>
  <dcterms:created xsi:type="dcterms:W3CDTF">2000-04-23T12:32:46Z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